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3" yWindow="105" windowWidth="8038" windowHeight="487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<sst xmlns="http://schemas.openxmlformats.org/spreadsheetml/2006/main" count="267" uniqueCount="200">
  <si>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</si>
  <si>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</si>
  <si>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</si>
  <si>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</si>
  <si>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</si>
  <si>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</si>
  <si>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</si>
  <si>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</si>
  <si>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</si>
  <si>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</si>
  <si>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</si>
  <si>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</si>
  <si>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</si>
  <si>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</si>
  <si>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</si>
  <si>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</si>
  <si>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</si>
  <si>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</si>
  <si>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</si>
  <si>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</si>
  <si>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</si>
  <si>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</si>
  <si>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</si>
  <si>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</si>
  <si>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</si>
  <si>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</si>
  <si>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</si>
  <si>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</si>
  <si>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</si>
  <si>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</si>
  <si>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</si>
  <si>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</si>
  <si>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</si>
  <si>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</si>
  <si>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</si>
  <si>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</si>
  <si>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</si>
  <si>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</si>
  <si>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</si>
  <si>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</si>
  <si>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</si>
  <si>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</si>
  <si>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</si>
  <si>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</si>
  <si>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</si>
  <si>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</si>
  <si>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</si>
  <si>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</si>
  <si>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</si>
  <si>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</si>
  <si>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</si>
  <si>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</si>
  <si>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</si>
  <si>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</si>
  <si>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</si>
  <si>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</si>
  <si>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</si>
  <si>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</si>
  <si>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</si>
  <si>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</si>
  <si>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</si>
  <si>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</si>
  <si>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</si>
  <si>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</si>
  <si>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</si>
  <si>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</si>
  <si>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</si>
  <si>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</si>
  <si>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</si>
  <si>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</si>
  <si>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</si>
  <si>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</si>
  <si>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</si>
  <si>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</si>
  <si>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</si>
  <si>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</si>
  <si>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</si>
  <si>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</si>
  <si>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</si>
  <si>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</si>
  <si>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</si>
  <si>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</si>
  <si>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</si>
  <si>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</si>
  <si>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</si>
  <si>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</si>
  <si>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</si>
  <si>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</si>
  <si>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</si>
  <si>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</si>
  <si>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</si>
  <si>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</si>
  <si>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</si>
  <si>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</si>
  <si>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</si>
  <si>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</si>
  <si>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</si>
  <si>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</si>
  <si>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</si>
  <si>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</si>
  <si>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</si>
  <si>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</si>
  <si>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</si>
  <si>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</si>
  <si>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</si>
  <si>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</si>
  <si>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</si>
  <si>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</si>
  <si>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</si>
  <si>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</si>
  <si>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</si>
  <si>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</si>
  <si>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</si>
  <si>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</si>
  <si>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</si>
  <si>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</si>
  <si>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</si>
  <si>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</si>
  <si>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</si>
  <si>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</si>
  <si>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</si>
  <si>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</si>
  <si>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</si>
  <si>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</si>
  <si>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</si>
  <si>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</si>
  <si>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</si>
  <si>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</si>
  <si>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</si>
  <si>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</si>
  <si>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</si>
  <si>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</si>
  <si>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</si>
  <si>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</si>
  <si>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</si>
  <si>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</si>
  <si>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</si>
  <si>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</si>
  <si>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</si>
  <si>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</si>
  <si>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</si>
  <si>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</si>
  <si>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</si>
  <si>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</si>
  <si>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</si>
  <si>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</si>
  <si>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</si>
  <si>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</si>
  <si>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</si>
  <si>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</si>
  <si>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</si>
  <si>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</si>
  <si>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</si>
  <si>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</si>
  <si>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</si>
  <si>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</si>
  <si>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</si>
  <si>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</si>
  <si>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</si>
  <si>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</si>
  <si>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</si>
  <si>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</si>
  <si>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</si>
  <si>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</si>
  <si>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</si>
  <si>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</si>
  <si>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</si>
  <si>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</si>
  <si>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</si>
  <si>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</si>
  <si>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</si>
  <si>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</si>
  <si>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</si>
  <si>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</si>
  <si>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</si>
  <si>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</si>
  <si>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</si>
  <si>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</si>
  <si>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</si>
  <si>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</si>
  <si>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</si>
  <si>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</si>
  <si>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</si>
  <si>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</si>
  <si>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</si>
  <si>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</si>
  <si>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</si>
  <si>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</si>
  <si>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</si>
  <si>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</si>
  <si>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</si>
  <si>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Томашпільський районний суд Вінницької області</t>
  </si>
  <si>
    <t>24200.смт. Томашпіль.вул. Ігоря Гаврилюка 57</t>
  </si>
  <si>
    <t>Доручення судів України / іноземних судів</t>
  </si>
  <si>
    <t xml:space="preserve">Розглянуто справ судом присяжних </t>
  </si>
  <si>
    <t>О.В. Пилипчук</t>
  </si>
  <si>
    <t>С.М. Сауляк</t>
  </si>
  <si>
    <t>043-48 2-32-12</t>
  </si>
  <si>
    <t>inbox@tm.vn.court.gov.ua</t>
  </si>
  <si>
    <t>3 січня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</si>
</sst>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&amp;L8B0FD895&amp;C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139</v>
      </c>
      <c r="F6" s="90">
        <v>116</v>
      </c>
      <c r="G6" s="90">
        <v>1</v>
      </c>
      <c r="H6" s="90">
        <v>117</v>
      </c>
      <c r="I6" s="90" t="s">
        <v>183</v>
      </c>
      <c r="J6" s="90">
        <v>22</v>
      </c>
      <c r="K6" s="91">
        <v>2</v>
      </c>
      <c r="L6" s="101">
        <f>E6-F6</f>
        <v>23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223</v>
      </c>
      <c r="F7" s="90">
        <v>220</v>
      </c>
      <c r="G7" s="90"/>
      <c r="H7" s="90">
        <v>223</v>
      </c>
      <c r="I7" s="90">
        <v>209</v>
      </c>
      <c r="J7" s="90"/>
      <c r="K7" s="91"/>
      <c r="L7" s="101">
        <f>E7-F7</f>
        <v>3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64</v>
      </c>
      <c r="F9" s="90">
        <v>64</v>
      </c>
      <c r="G9" s="90"/>
      <c r="H9" s="90">
        <v>63</v>
      </c>
      <c r="I9" s="90">
        <v>57</v>
      </c>
      <c r="J9" s="90">
        <v>1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3</v>
      </c>
      <c r="F10" s="90">
        <v>3</v>
      </c>
      <c r="G10" s="90"/>
      <c r="H10" s="90">
        <v>3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4</v>
      </c>
      <c r="F12" s="90"/>
      <c r="G12" s="90"/>
      <c r="H12" s="90">
        <v>2</v>
      </c>
      <c r="I12" s="90"/>
      <c r="J12" s="90">
        <v>2</v>
      </c>
      <c r="K12" s="91">
        <v>2</v>
      </c>
      <c r="L12" s="101">
        <f>E12-F12</f>
        <v>4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433</v>
      </c>
      <c r="F14" s="105">
        <f>SUM(F6:F13)</f>
        <v>403</v>
      </c>
      <c r="G14" s="105">
        <f>SUM(G6:G13)</f>
        <v>1</v>
      </c>
      <c r="H14" s="105">
        <f>SUM(H6:H13)</f>
        <v>408</v>
      </c>
      <c r="I14" s="105">
        <f>SUM(I6:I13)</f>
        <v>266</v>
      </c>
      <c r="J14" s="105">
        <f>SUM(J6:J13)</f>
        <v>25</v>
      </c>
      <c r="K14" s="105">
        <f>SUM(K6:K13)</f>
        <v>4</v>
      </c>
      <c r="L14" s="101">
        <f>E14-F14</f>
        <v>30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70</v>
      </c>
      <c r="F15" s="92">
        <v>70</v>
      </c>
      <c r="G15" s="92"/>
      <c r="H15" s="92">
        <v>70</v>
      </c>
      <c r="I15" s="92">
        <v>66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75</v>
      </c>
      <c r="F16" s="92">
        <v>66</v>
      </c>
      <c r="G16" s="92"/>
      <c r="H16" s="92">
        <v>75</v>
      </c>
      <c r="I16" s="92">
        <v>25</v>
      </c>
      <c r="J16" s="92"/>
      <c r="K16" s="91"/>
      <c r="L16" s="101">
        <f>E16-F16</f>
        <v>9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</v>
      </c>
      <c r="F18" s="91">
        <v>2</v>
      </c>
      <c r="G18" s="91"/>
      <c r="H18" s="91">
        <v>2</v>
      </c>
      <c r="I18" s="91">
        <v>2</v>
      </c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81</v>
      </c>
      <c r="F22" s="91">
        <v>72</v>
      </c>
      <c r="G22" s="91"/>
      <c r="H22" s="91">
        <v>81</v>
      </c>
      <c r="I22" s="91">
        <v>27</v>
      </c>
      <c r="J22" s="91"/>
      <c r="K22" s="91"/>
      <c r="L22" s="101">
        <f>E22-F22</f>
        <v>9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14</v>
      </c>
      <c r="F23" s="91">
        <v>14</v>
      </c>
      <c r="G23" s="91"/>
      <c r="H23" s="91">
        <v>14</v>
      </c>
      <c r="I23" s="91">
        <v>10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665</v>
      </c>
      <c r="F25" s="91">
        <v>654</v>
      </c>
      <c r="G25" s="91"/>
      <c r="H25" s="91">
        <v>648</v>
      </c>
      <c r="I25" s="91">
        <v>623</v>
      </c>
      <c r="J25" s="91">
        <v>17</v>
      </c>
      <c r="K25" s="91"/>
      <c r="L25" s="101">
        <f>E25-F25</f>
        <v>11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727</v>
      </c>
      <c r="F26" s="91">
        <v>624</v>
      </c>
      <c r="G26" s="91"/>
      <c r="H26" s="91">
        <v>591</v>
      </c>
      <c r="I26" s="91">
        <v>492</v>
      </c>
      <c r="J26" s="91">
        <v>136</v>
      </c>
      <c r="K26" s="91">
        <v>3</v>
      </c>
      <c r="L26" s="101">
        <f>E26-F26</f>
        <v>103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93</v>
      </c>
      <c r="F27" s="91">
        <v>93</v>
      </c>
      <c r="G27" s="91"/>
      <c r="H27" s="91">
        <v>88</v>
      </c>
      <c r="I27" s="91">
        <v>72</v>
      </c>
      <c r="J27" s="91">
        <v>5</v>
      </c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79</v>
      </c>
      <c r="F28" s="91">
        <v>72</v>
      </c>
      <c r="G28" s="91"/>
      <c r="H28" s="91">
        <v>64</v>
      </c>
      <c r="I28" s="91">
        <v>59</v>
      </c>
      <c r="J28" s="91">
        <v>15</v>
      </c>
      <c r="K28" s="91"/>
      <c r="L28" s="101">
        <f>E28-F28</f>
        <v>7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3</v>
      </c>
      <c r="F29" s="91">
        <v>3</v>
      </c>
      <c r="G29" s="91"/>
      <c r="H29" s="91">
        <v>3</v>
      </c>
      <c r="I29" s="91">
        <v>1</v>
      </c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</v>
      </c>
      <c r="F32" s="91">
        <v>1</v>
      </c>
      <c r="G32" s="91"/>
      <c r="H32" s="91">
        <v>1</v>
      </c>
      <c r="I32" s="91">
        <v>1</v>
      </c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24</v>
      </c>
      <c r="F33" s="91">
        <v>24</v>
      </c>
      <c r="G33" s="91"/>
      <c r="H33" s="91">
        <v>23</v>
      </c>
      <c r="I33" s="91">
        <v>18</v>
      </c>
      <c r="J33" s="91">
        <v>1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914</v>
      </c>
      <c r="F37" s="91">
        <v>802</v>
      </c>
      <c r="G37" s="91"/>
      <c r="H37" s="91">
        <v>740</v>
      </c>
      <c r="I37" s="91">
        <v>583</v>
      </c>
      <c r="J37" s="91">
        <v>174</v>
      </c>
      <c r="K37" s="91">
        <v>3</v>
      </c>
      <c r="L37" s="101">
        <f>E37-F37</f>
        <v>112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410</v>
      </c>
      <c r="F38" s="91">
        <v>394</v>
      </c>
      <c r="G38" s="91"/>
      <c r="H38" s="91">
        <v>392</v>
      </c>
      <c r="I38" s="91" t="s">
        <v>183</v>
      </c>
      <c r="J38" s="91">
        <v>18</v>
      </c>
      <c r="K38" s="91"/>
      <c r="L38" s="101">
        <f>E38-F38</f>
        <v>16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3</v>
      </c>
      <c r="F39" s="91">
        <v>3</v>
      </c>
      <c r="G39" s="91"/>
      <c r="H39" s="91">
        <v>2</v>
      </c>
      <c r="I39" s="91" t="s">
        <v>183</v>
      </c>
      <c r="J39" s="91">
        <v>1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17</v>
      </c>
      <c r="F40" s="91">
        <v>17</v>
      </c>
      <c r="G40" s="91"/>
      <c r="H40" s="91">
        <v>15</v>
      </c>
      <c r="I40" s="91">
        <v>14</v>
      </c>
      <c r="J40" s="91">
        <v>2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427</v>
      </c>
      <c r="F41" s="91">
        <f aca="true" t="shared" si="0" ref="F41:K41">F38+F40</f>
        <v>411</v>
      </c>
      <c r="G41" s="91">
        <f t="shared" si="0"/>
        <v>0</v>
      </c>
      <c r="H41" s="91">
        <f t="shared" si="0"/>
        <v>407</v>
      </c>
      <c r="I41" s="91">
        <f>I40</f>
        <v>14</v>
      </c>
      <c r="J41" s="91">
        <f t="shared" si="0"/>
        <v>20</v>
      </c>
      <c r="K41" s="91">
        <f t="shared" si="0"/>
        <v>0</v>
      </c>
      <c r="L41" s="101">
        <f>E41-F41</f>
        <v>16</v>
      </c>
    </row>
    <row r="42" spans="1:12" ht="15">
      <c r="A42" s="160" t="s">
        <v>144</v>
      </c>
      <c r="B42" s="160"/>
      <c r="C42" s="160"/>
      <c r="D42" s="43">
        <v>37</v>
      </c>
      <c r="E42" s="91">
        <f>E14+E22+E37+E41</f>
        <v>1855</v>
      </c>
      <c r="F42" s="91">
        <f aca="true" t="shared" si="1" ref="F42:K42">F14+F22+F37+F41</f>
        <v>1688</v>
      </c>
      <c r="G42" s="91">
        <f t="shared" si="1"/>
        <v>1</v>
      </c>
      <c r="H42" s="91">
        <f t="shared" si="1"/>
        <v>1636</v>
      </c>
      <c r="I42" s="91">
        <f t="shared" si="1"/>
        <v>890</v>
      </c>
      <c r="J42" s="91">
        <f t="shared" si="1"/>
        <v>219</v>
      </c>
      <c r="K42" s="91">
        <f t="shared" si="1"/>
        <v>7</v>
      </c>
      <c r="L42" s="101">
        <f>E42-F42</f>
        <v>167</v>
      </c>
    </row>
    <row r="43" spans="1:3" ht="1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&amp;L8B0FD895&amp;CФорма № 1-мзс, Підрозділ: Томашпільський районний суд Вінницької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3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21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6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3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46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4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7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31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129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7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6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2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14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/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/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1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&amp;L8B0FD895&amp;CФорма № 1-мзс, Підрозділ: Томашпільський районний суд Вінницької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119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75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31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39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3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2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118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21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17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24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33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80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18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96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769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145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37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9378831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3095802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6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7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233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503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3948906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164302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386</v>
      </c>
      <c r="F58" s="96">
        <v>18</v>
      </c>
      <c r="G58" s="96">
        <v>1</v>
      </c>
      <c r="H58" s="96">
        <v>1</v>
      </c>
      <c r="I58" s="96">
        <v>2</v>
      </c>
    </row>
    <row r="59" spans="1:9" ht="13.5" customHeight="1">
      <c r="A59" s="265" t="s">
        <v>33</v>
      </c>
      <c r="B59" s="265"/>
      <c r="C59" s="265"/>
      <c r="D59" s="265"/>
      <c r="E59" s="96">
        <v>79</v>
      </c>
      <c r="F59" s="96">
        <v>2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668</v>
      </c>
      <c r="F60" s="96">
        <v>65</v>
      </c>
      <c r="G60" s="96">
        <v>5</v>
      </c>
      <c r="H60" s="96"/>
      <c r="I60" s="96">
        <v>2</v>
      </c>
    </row>
    <row r="61" spans="1:9" ht="13.5" customHeight="1">
      <c r="A61" s="178" t="s">
        <v>118</v>
      </c>
      <c r="B61" s="178"/>
      <c r="C61" s="178"/>
      <c r="D61" s="178"/>
      <c r="E61" s="96">
        <v>407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79" r:id="rId1"/>
  <headerFooter alignWithMargins="0">
    <oddFooter>&amp;L8B0FD895&amp;CФорма № 1-мзс, Підрозділ: Томашпільський районний суд Вінницької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0.0319634703196347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0.16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0.017241379310344827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0.9691943127962085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1636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1855</v>
      </c>
    </row>
    <row r="11" spans="1:4" ht="16.5" customHeight="1">
      <c r="A11" s="189" t="s">
        <v>68</v>
      </c>
      <c r="B11" s="191"/>
      <c r="C11" s="14">
        <v>9</v>
      </c>
      <c r="D11" s="94">
        <v>39</v>
      </c>
    </row>
    <row r="12" spans="1:4" ht="16.5" customHeight="1">
      <c r="A12" s="294" t="s">
        <v>113</v>
      </c>
      <c r="B12" s="294"/>
      <c r="C12" s="14">
        <v>10</v>
      </c>
      <c r="D12" s="94">
        <v>30</v>
      </c>
    </row>
    <row r="13" spans="1:4" ht="16.5" customHeight="1">
      <c r="A13" s="294" t="s">
        <v>33</v>
      </c>
      <c r="B13" s="294"/>
      <c r="C13" s="14">
        <v>11</v>
      </c>
      <c r="D13" s="94">
        <v>29</v>
      </c>
    </row>
    <row r="14" spans="1:4" ht="16.5" customHeight="1">
      <c r="A14" s="294" t="s">
        <v>114</v>
      </c>
      <c r="B14" s="294"/>
      <c r="C14" s="14">
        <v>12</v>
      </c>
      <c r="D14" s="94">
        <v>62</v>
      </c>
    </row>
    <row r="15" spans="1:4" ht="16.5" customHeight="1">
      <c r="A15" s="294" t="s">
        <v>118</v>
      </c>
      <c r="B15" s="294"/>
      <c r="C15" s="14">
        <v>13</v>
      </c>
      <c r="D15" s="94">
        <v>11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&amp;L8B0FD895&amp;CФорма № 1-мзс, Підрозділ: Томашпільський районний суд Вінницької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2017-03-20T11:40:40Z</cp:lastPrinted>
  <dcterms:created xsi:type="dcterms:W3CDTF">2004-04-20T14:33:35Z</dcterms:created>
  <dcterms:modified xsi:type="dcterms:W3CDTF">2018-01-04T14:25:37Z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8B0FD895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3.20.2.1877</vt:lpwstr>
  </property>
</Properties>
</file>